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ontc-nrba\Procurement\TENDERS\2025\RFP\RFP 2025 075 - Upgrade of the RIP Track and Adjacent Facilities - North Bay RRC Wheel Shop\1. Request for Proposal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xlnm._FilterDatabase" localSheetId="0" hidden="1">Sheet1!$A$12:$F$12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D71" i="1"/>
  <c r="D70" i="1"/>
  <c r="D69" i="1"/>
  <c r="D67" i="1"/>
  <c r="D66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<sst xmlns="http://schemas.openxmlformats.org/spreadsheetml/2006/main" count="246" uniqueCount="149">
  <si>
    <t xml:space="preserve">Project Title: ONTC RIP Revitalization
</t>
  </si>
  <si>
    <t>Mechanical</t>
  </si>
  <si>
    <t>Unit</t>
  </si>
  <si>
    <t>Unit Cost</t>
  </si>
  <si>
    <t>ea.</t>
  </si>
  <si>
    <t>lot.</t>
  </si>
  <si>
    <t>m</t>
  </si>
  <si>
    <t>DN50 90⁰ Elbow, B16.11, CL3000, FTE NPT, A105</t>
  </si>
  <si>
    <t>DN25 90⁰ Elbow, B16.11, CL3000, FTE NPT, A105</t>
  </si>
  <si>
    <t>DN15 90⁰ Elbow, B16.11, CL3000, FTE NPT, A105</t>
  </si>
  <si>
    <t>DN50 Ball Valve, Floating, B16.34, B16.10, CL150, RF, Short Ptn, FP, End Entry, Lever, A 216 Gr. WCB, 316SS B&amp;S, RTFE Seat, C &amp; Graphite TFE Packing, Antistatic, Blowout Proof, Lockable</t>
  </si>
  <si>
    <t>DN15 Ball Valve, Floating, B16.34, B16.10, CL150, RF, Short Ptn, FP, End Entry, Lever, A 216 Gr. WCB, 316SS B&amp;S, RTFE Seat, C &amp; Graphite TFE Packing, Antistatic, Blowout Proof, Lockable</t>
  </si>
  <si>
    <t>DN15 Pressure Indicator, Bottom Mount, Liquid filled, 0-200 Psig Range</t>
  </si>
  <si>
    <t>DN25 Pressure Safety Valve, Emerson Crosby Model No. 961101MFA, Threaded connection, c/w 3/4" inlet &amp; 1" outlet connection</t>
  </si>
  <si>
    <t>DN40 Pressure Regulator, threaded connection, 90-110 psig regulating pressure, 300 psig maximum pressure</t>
  </si>
  <si>
    <t>DN50xDN40 Concentric Swage, MSS SP-95, TBE NPT, A 216 Gr. WCB</t>
  </si>
  <si>
    <t>DN40xDN25 Concentric Swage, MSS SP-95, TBE NPT, A 216 Gr. WCB</t>
  </si>
  <si>
    <t>DN50xDN15 Concentric Swage, MSS SP-95, TBE NPT, A 216 Gr. WCB</t>
  </si>
  <si>
    <t>DN15 Plug Hex Head, CL3000, MTE NPT, A105</t>
  </si>
  <si>
    <t>DN50 Pipe Support</t>
  </si>
  <si>
    <t>DN50 HDPE, F 714, PE, ASTM D3350 PE4710 CL445574C, DR 7.3</t>
  </si>
  <si>
    <t>DN50 Galvanized Backing Ring, B16.5, CL150, FF, A536</t>
  </si>
  <si>
    <t>DN50 HDPE Flange Adpt., Manuf. Std., BE, ASTM D3350 PE4710 CL445574C, Dim to suit ASME B16.5</t>
  </si>
  <si>
    <t>DN50 Threaded Flange, B16.5, CL150, FF, A105</t>
  </si>
  <si>
    <t>DN50 X DN20 Reducing Coupling, B16.11, CL3000, FTE NPT, A105</t>
  </si>
  <si>
    <t>DN20 Pipe NPS, S-XS, B36.10M, MTE, A 106 Gr. B Seamless</t>
  </si>
  <si>
    <t>DN20 90⁰ Elbow, B16.11, CL3000, FTE NPT, A105</t>
  </si>
  <si>
    <t>DN20 Ball Valve, Floating, B16.34, B16.10, CL150, RF, Short Ptn, FP, End Entry, Lever, A 216 Gr. WCB, 316SS B&amp;S, RTFE Seat, C &amp; Graphite TFE Packing, Antistatic, Blowout Proof, Lockable</t>
  </si>
  <si>
    <t>DN20 Chicago Coupling, CL3000, MTE NPT</t>
  </si>
  <si>
    <t>DN20 U-Bolts</t>
  </si>
  <si>
    <t>DN150 NPS X DN50 tapped outlet Service Saddle, Romac Industries INC., Style 101NS, Nylon coated Saddle with Stainless Steel Strap</t>
  </si>
  <si>
    <t>DN50 90⁰ Elbow, HDPE, Manuf. Std., B/F, ASTM D3350 PE4710 CL445574C, per ASTM D3261 (Molded)</t>
  </si>
  <si>
    <t>DN50 Equal Tee, HDPE, Manuf. Std., B/F, ASTM D3350 PE4710 CL445574C, per ASTM D3261 (Molded)</t>
  </si>
  <si>
    <t>Demolition of airline as required for new installation of air line. (*Approx 900m).</t>
  </si>
  <si>
    <t xml:space="preserve">Demolition of existing utility posts </t>
  </si>
  <si>
    <t>Architecture</t>
  </si>
  <si>
    <t>Lunchroom, Washroom, and Emergency Shower/Eyewash Building (Pre-fabricated modular building, 12.8 m x 3.6 m)</t>
  </si>
  <si>
    <t>Sq.m</t>
  </si>
  <si>
    <t xml:space="preserve">Accessible RAMP for the Lunchroom </t>
  </si>
  <si>
    <t>Electrical and Mechanical Services Building (Pre-fabricated modular building, 17.6 m x 3.6 m)</t>
  </si>
  <si>
    <t>2 Seacan Container 40 ft with Fabric shelter (11m width x12.19m length x 5.5m height) as shown on DWG- 290-270-0003</t>
  </si>
  <si>
    <t>Fabric shlter for axle storage area (8.93m width x 16.5m length x 6m height)</t>
  </si>
  <si>
    <t>Civil</t>
  </si>
  <si>
    <t>Clear and Grub</t>
  </si>
  <si>
    <t>Trenched Excavation (With Shoring Cages)</t>
  </si>
  <si>
    <t>cum.</t>
  </si>
  <si>
    <t>Backfill Common Fill (Grarnular A, No Native Fill to be used)</t>
  </si>
  <si>
    <t>Backfill Sand</t>
  </si>
  <si>
    <t xml:space="preserve">OPSS 1010 Granular A Embedment Material </t>
  </si>
  <si>
    <t>OPSS 1004 Type I Clear Stone for Bedding Material</t>
  </si>
  <si>
    <t xml:space="preserve">Geotextile </t>
  </si>
  <si>
    <t>Sq. m</t>
  </si>
  <si>
    <t>Inlet Protection</t>
  </si>
  <si>
    <t>Silt Fence</t>
  </si>
  <si>
    <t>8" PVC Pre-Insulated Storm Pipes (75mm, 2.5" Thick Insulation R7.14)</t>
  </si>
  <si>
    <t>5" PVC Pre-Insulated Sanitary Pipe (62.5mm, 2.5" Thick Insulation R7.14)</t>
  </si>
  <si>
    <t>ACO S100K Trench Drain</t>
  </si>
  <si>
    <t>ACO S200K Trench Drain</t>
  </si>
  <si>
    <t>ACO S100K Half Metre Channel Part</t>
  </si>
  <si>
    <t>ACO SK1-621D Catch Basin</t>
  </si>
  <si>
    <t>ACO SK1-621D Riser Part</t>
  </si>
  <si>
    <t>OPSD 701.030 1200mm Dia. Insulated Sanitary Manhole C/w Frame and Cover</t>
  </si>
  <si>
    <t>OPSD 705.010 600x600mm Insulated Catch Basin c/w Frame and Grate</t>
  </si>
  <si>
    <t>OPSD 400.010 Catch Basin Frame and Grate Only</t>
  </si>
  <si>
    <t>150 mm Perforated Drain PVC pipe complete with sock filter</t>
  </si>
  <si>
    <t>Thrust Block Concrete</t>
  </si>
  <si>
    <t>100mm Rigid Extruded Insulation (NGX 400 Owen Corning)</t>
  </si>
  <si>
    <t>Electrical</t>
  </si>
  <si>
    <t>Demolition for existing 4160V overhead power lines including overhead switch and accessories</t>
  </si>
  <si>
    <t>set</t>
  </si>
  <si>
    <t>Demolition for existing 4160V overhead cable installed on wheel shop roof</t>
  </si>
  <si>
    <t>Demolition for existing electrical shack including electrical devices/conduits/cables inside</t>
  </si>
  <si>
    <t>Demolition for existing four panels, one 480-208/120V 75KVA transformer, two welding plugs and associated conduits/cables</t>
  </si>
  <si>
    <t>Demolition for existing three pole-mounted lighting fixtures and cables</t>
  </si>
  <si>
    <t>Main power cable:  3x#2/0AWG HVTECK, 5KV, copper shield</t>
  </si>
  <si>
    <t>Main power cable:  4x500MCM+GND</t>
  </si>
  <si>
    <t>Modification for existing 4160V switchgear: upgrade 125A fuse to 150A fuse</t>
  </si>
  <si>
    <t xml:space="preserve">4160-480/277V 750kVA transformer including 4160V load interrupter </t>
  </si>
  <si>
    <t>480V 1200A Switchboard (2 sections)</t>
  </si>
  <si>
    <t>480V Distribution Panel boards</t>
  </si>
  <si>
    <t>208V/240V Distribution Panel boards</t>
  </si>
  <si>
    <t>480V manual transfer switch</t>
  </si>
  <si>
    <t>480V 225A breaker</t>
  </si>
  <si>
    <t xml:space="preserve">480-208/120V 75kVA transformer </t>
  </si>
  <si>
    <t xml:space="preserve">480-208/120V 30kVA transformer </t>
  </si>
  <si>
    <t>Welding plug including disconnect switch</t>
  </si>
  <si>
    <t>480V disconnect switch</t>
  </si>
  <si>
    <t>Duct bank including 4x4inch conduits</t>
  </si>
  <si>
    <t>Pole lighting fixtures</t>
  </si>
  <si>
    <t>Wall pack lighting fixtures</t>
  </si>
  <si>
    <t>18ft H 4inch square new lighting pole</t>
  </si>
  <si>
    <t>Electrical manhole (1200mmLx1650mmWx2100mmD)</t>
  </si>
  <si>
    <t>120V Receptacles</t>
  </si>
  <si>
    <t>Cables and conduits</t>
  </si>
  <si>
    <t>Grounding</t>
  </si>
  <si>
    <t>Uninstallation and reinstallation of existing wooden lightning pole and pole lighting fixture</t>
  </si>
  <si>
    <t>Demolition for existing cables (reseptacles on utility posts)</t>
  </si>
  <si>
    <t>Rail</t>
  </si>
  <si>
    <t>Concrete Embedded Track Removal</t>
  </si>
  <si>
    <t>trk.m</t>
  </si>
  <si>
    <t>Ballast Track Removal - Excavation 6-inch Ballast below Tie, Rail Tie and OTM Removal</t>
  </si>
  <si>
    <t>Ballast Track Removal - Excavation 15 inch below Tie, Rail Salvage for Reuse, 50% Ties OTM Ballast for Reuse, as shown on DWG-260-0001</t>
  </si>
  <si>
    <t>Concrete Embedded Track - New Installation Rail (90 lb), Steel Tie and OTM</t>
  </si>
  <si>
    <t>Ballast Track - New Installation, Rail, Tie and OTM, 6-inch Ballast below tie</t>
  </si>
  <si>
    <t>Ballast Track - New Installation, Reuse Existing Rail, Reuse 50% Ties OTM and Ballast, Backfill 6-inch Sub-ballast and 9-inch Ballast below tie, as shown on DWG-224-260-0001</t>
  </si>
  <si>
    <t>Bumping Post - New Installation on Concrete Embedded Track</t>
  </si>
  <si>
    <t>Bumping Post - New Installation on Ballast Track</t>
  </si>
  <si>
    <t>Bumping Post - Existing Removal, Salvage for Re-installation on Ballast Track</t>
  </si>
  <si>
    <t>Structure</t>
  </si>
  <si>
    <t>Concrete Removal</t>
  </si>
  <si>
    <t>Soil/Sand Excavation</t>
  </si>
  <si>
    <t>Asphalt Removal</t>
  </si>
  <si>
    <t>New concrete (Slab and Footings)</t>
  </si>
  <si>
    <t>Rebar for concrete</t>
  </si>
  <si>
    <t>kg.</t>
  </si>
  <si>
    <t>Lock-Block (Retaining Wall and Axle Storage Shelter) (750mmx750mmx1500mm)</t>
  </si>
  <si>
    <t xml:space="preserve">SIKA Grout 428 FS for Rail Plate Seating </t>
  </si>
  <si>
    <t>1.455 m H 500mm square New Utility post as shown on DWG-230-270-0015</t>
  </si>
  <si>
    <t>GENERAL CONDITIONS</t>
  </si>
  <si>
    <t>PROJECT INSURANCE &amp; BONDING</t>
  </si>
  <si>
    <t>PROJECT STAFF</t>
  </si>
  <si>
    <t>SURVEYING &amp; LOCATES</t>
  </si>
  <si>
    <t>GENERAL LABOUR</t>
  </si>
  <si>
    <t>PROJECT SITE OFFICE &amp; SUPPLIES</t>
  </si>
  <si>
    <t>SANITARY FACILITIES</t>
  </si>
  <si>
    <t xml:space="preserve">COMMISSIONING </t>
  </si>
  <si>
    <t>PROJECT SIGNAGE</t>
  </si>
  <si>
    <t>TEMPORARY FENCING</t>
  </si>
  <si>
    <t>SAFETY SUPPLIES</t>
  </si>
  <si>
    <t>DISPOSAL BINS - GENERAL WASTE</t>
  </si>
  <si>
    <t>FINAL CLEANING</t>
  </si>
  <si>
    <t>CLOSEOUT DOCUMENTS</t>
  </si>
  <si>
    <t>Total Before Tax</t>
  </si>
  <si>
    <t>HARMONIZED SALES TAX (HST)  @ 13%</t>
  </si>
  <si>
    <t>TOTAL w HST</t>
  </si>
  <si>
    <t xml:space="preserve">Cost Breakdown </t>
  </si>
  <si>
    <t xml:space="preserve">Item No. </t>
  </si>
  <si>
    <t xml:space="preserve">Description </t>
  </si>
  <si>
    <t>QTY</t>
  </si>
  <si>
    <t xml:space="preserve">Total Cost </t>
  </si>
  <si>
    <t xml:space="preserve">Install Labor </t>
  </si>
  <si>
    <t xml:space="preserve">Cash Allowance </t>
  </si>
  <si>
    <t>Excess Soil Management</t>
  </si>
  <si>
    <t xml:space="preserve">Proposal Form 1-A </t>
  </si>
  <si>
    <t>Schedule A - Schedule of Prices</t>
  </si>
  <si>
    <t xml:space="preserve">Submission by </t>
  </si>
  <si>
    <t xml:space="preserve">H.S.T. Number </t>
  </si>
  <si>
    <t xml:space="preserve">(H.S.T Number of Company or Individual </t>
  </si>
  <si>
    <t xml:space="preserve">(Full Legal Name of Company or Individual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</si>
</sst>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m/yyyy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theme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44" fontId="0" fillId="0" borderId="0" xfId="2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Border="1"/>
    <xf numFmtId="44" fontId="4" fillId="5" borderId="0" xfId="2" applyFont="1" applyFill="1"/>
    <xf numFmtId="0" fontId="0" fillId="4" borderId="0" xfId="0" applyFont="1" applyFill="1" applyAlignment="1">
      <alignment vertical="center" wrapText="1"/>
    </xf>
    <xf numFmtId="0" fontId="0" fillId="4" borderId="0" xfId="0" applyFont="1" applyFill="1" applyAlignment="1">
      <alignment horizontal="center" vertical="center"/>
    </xf>
    <xf numFmtId="165" fontId="5" fillId="4" borderId="0" xfId="1" applyNumberFormat="1" applyFont="1" applyFill="1" applyAlignment="1">
      <alignment horizontal="center" vertical="center"/>
    </xf>
    <xf numFmtId="44" fontId="0" fillId="4" borderId="0" xfId="2" applyFont="1" applyFill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165" fontId="5" fillId="0" borderId="3" xfId="1" applyNumberFormat="1" applyFont="1" applyBorder="1" applyAlignment="1">
      <alignment horizontal="center" vertical="center"/>
    </xf>
    <xf numFmtId="44" fontId="0" fillId="0" borderId="3" xfId="2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165" fontId="5" fillId="4" borderId="2" xfId="1" applyNumberFormat="1" applyFont="1" applyFill="1" applyBorder="1" applyAlignment="1">
      <alignment horizontal="center" vertical="center"/>
    </xf>
    <xf numFmtId="44" fontId="5" fillId="4" borderId="3" xfId="2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165" fontId="5" fillId="2" borderId="5" xfId="1" applyNumberFormat="1" applyFont="1" applyFill="1" applyBorder="1" applyAlignment="1">
      <alignment horizontal="center" vertical="center"/>
    </xf>
    <xf numFmtId="44" fontId="4" fillId="0" borderId="3" xfId="2" applyFont="1" applyBorder="1"/>
    <xf numFmtId="0" fontId="4" fillId="4" borderId="16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44" fontId="4" fillId="4" borderId="3" xfId="2" applyFont="1" applyFill="1" applyBorder="1"/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165" fontId="0" fillId="0" borderId="5" xfId="1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5" fillId="2" borderId="12" xfId="3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165" fontId="5" fillId="0" borderId="13" xfId="1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5" fillId="2" borderId="9" xfId="3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/>
    </xf>
    <xf numFmtId="165" fontId="5" fillId="0" borderId="10" xfId="1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2" borderId="12" xfId="3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3" fillId="6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5" fillId="0" borderId="0" xfId="0" quotePrefix="1" applyNumberFormat="1" applyFont="1" applyAlignment="1">
      <alignment horizontal="left"/>
    </xf>
    <xf numFmtId="164" fontId="5" fillId="0" borderId="0" xfId="0" quotePrefix="1" applyNumberFormat="1" applyFont="1" applyAlignment="1">
      <alignment horizontal="center"/>
    </xf>
    <xf numFmtId="0" fontId="7" fillId="5" borderId="0" xfId="0" applyFont="1" applyFill="1" applyAlignment="1">
      <alignment horizontal="center" vertical="center"/>
    </xf>
    <xf numFmtId="164" fontId="7" fillId="5" borderId="0" xfId="0" quotePrefix="1" applyNumberFormat="1" applyFont="1" applyFill="1" applyAlignment="1">
      <alignment horizontal="left"/>
    </xf>
    <xf numFmtId="164" fontId="7" fillId="5" borderId="0" xfId="0" quotePrefix="1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8" fillId="3" borderId="3" xfId="0" applyFont="1" applyFill="1" applyBorder="1" applyAlignment="1">
      <alignment horizontal="left" vertical="top"/>
    </xf>
  </cellXfs>
  <cellStyles count="4">
    <cellStyle name="Comma" xfId="1" builtinId="3"/>
    <cellStyle name="Currency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zoomScaleNormal="100" workbookViewId="0">
      <selection activeCell="I18" sqref="I18"/>
    </sheetView>
  </sheetViews>
  <sheetFormatPr defaultRowHeight="14.4" x14ac:dyDescent="0.3"/>
  <cols>
    <col min="1" max="1" width="20.6640625" style="2" bestFit="1" customWidth="1"/>
    <col min="2" max="2" width="63" style="2" customWidth="1"/>
    <col min="3" max="3" width="14" style="2" customWidth="1"/>
    <col min="4" max="4" width="8.6640625" style="5" bestFit="1" customWidth="1"/>
    <col min="5" max="5" width="14.109375" style="1" bestFit="1" customWidth="1"/>
    <col min="6" max="6" width="15.88671875" style="1" bestFit="1" customWidth="1"/>
    <col min="7" max="16384" width="8.88671875" style="2"/>
  </cols>
  <sheetData>
    <row r="1" spans="1:13" x14ac:dyDescent="0.3">
      <c r="B1" s="51" t="s">
        <v>143</v>
      </c>
      <c r="C1" s="51"/>
      <c r="D1" s="2"/>
      <c r="E1" s="2"/>
      <c r="F1" s="2"/>
    </row>
    <row r="2" spans="1:13" x14ac:dyDescent="0.3">
      <c r="B2" s="51" t="s">
        <v>144</v>
      </c>
      <c r="C2" s="51"/>
      <c r="D2" s="2"/>
      <c r="E2" s="2"/>
      <c r="F2" s="2"/>
    </row>
    <row r="3" spans="1:13" x14ac:dyDescent="0.3">
      <c r="D3" s="2"/>
      <c r="E3" s="2"/>
      <c r="F3" s="2"/>
    </row>
    <row r="4" spans="1:13" x14ac:dyDescent="0.3">
      <c r="B4" s="52" t="s">
        <v>145</v>
      </c>
      <c r="C4" s="53"/>
      <c r="D4" s="2"/>
      <c r="E4" s="2"/>
      <c r="F4" s="2"/>
    </row>
    <row r="5" spans="1:13" x14ac:dyDescent="0.3">
      <c r="C5" s="2" t="s">
        <v>148</v>
      </c>
      <c r="D5" s="2"/>
      <c r="E5" s="2"/>
      <c r="F5" s="2"/>
    </row>
    <row r="6" spans="1:13" x14ac:dyDescent="0.3">
      <c r="D6" s="2"/>
      <c r="E6" s="2"/>
      <c r="F6" s="2"/>
    </row>
    <row r="7" spans="1:13" x14ac:dyDescent="0.3">
      <c r="B7" s="52" t="s">
        <v>146</v>
      </c>
      <c r="C7" s="54"/>
      <c r="D7" s="2"/>
      <c r="E7" s="2"/>
      <c r="F7" s="2"/>
    </row>
    <row r="8" spans="1:13" x14ac:dyDescent="0.3">
      <c r="C8" s="2" t="s">
        <v>147</v>
      </c>
      <c r="D8" s="2"/>
      <c r="E8" s="2"/>
      <c r="F8" s="2"/>
    </row>
    <row r="9" spans="1:13" x14ac:dyDescent="0.3">
      <c r="A9" s="3"/>
      <c r="B9" s="55" t="s">
        <v>135</v>
      </c>
      <c r="C9" s="4"/>
    </row>
    <row r="10" spans="1:13" x14ac:dyDescent="0.3">
      <c r="A10" s="56"/>
      <c r="B10" s="6"/>
      <c r="C10" s="57"/>
      <c r="D10" s="58"/>
      <c r="I10" s="7"/>
      <c r="J10" s="7"/>
      <c r="K10" s="7"/>
      <c r="L10" s="7"/>
      <c r="M10" s="7"/>
    </row>
    <row r="11" spans="1:13" x14ac:dyDescent="0.3">
      <c r="A11" s="59" t="s">
        <v>0</v>
      </c>
      <c r="B11" s="59"/>
      <c r="C11" s="60"/>
      <c r="D11" s="61"/>
      <c r="I11" s="7"/>
      <c r="J11" s="7"/>
      <c r="K11" s="7"/>
      <c r="L11" s="7"/>
      <c r="M11" s="7"/>
    </row>
    <row r="12" spans="1:13" x14ac:dyDescent="0.3">
      <c r="A12" s="62" t="s">
        <v>136</v>
      </c>
      <c r="B12" s="62" t="s">
        <v>137</v>
      </c>
      <c r="C12" s="63" t="s">
        <v>2</v>
      </c>
      <c r="D12" s="64" t="s">
        <v>138</v>
      </c>
      <c r="E12" s="8" t="s">
        <v>3</v>
      </c>
      <c r="F12" s="8" t="s">
        <v>139</v>
      </c>
      <c r="I12" s="7"/>
      <c r="J12" s="7"/>
      <c r="K12" s="65"/>
      <c r="L12" s="65"/>
      <c r="M12" s="7"/>
    </row>
    <row r="13" spans="1:13" x14ac:dyDescent="0.3">
      <c r="A13" s="66" t="s">
        <v>118</v>
      </c>
      <c r="B13" s="9"/>
      <c r="C13" s="10"/>
      <c r="D13" s="11"/>
      <c r="E13" s="12"/>
      <c r="F13" s="12"/>
      <c r="I13" s="7"/>
      <c r="J13" s="7"/>
      <c r="K13" s="65"/>
      <c r="L13" s="65"/>
      <c r="M13" s="7"/>
    </row>
    <row r="14" spans="1:13" x14ac:dyDescent="0.3">
      <c r="A14" s="13">
        <v>1</v>
      </c>
      <c r="B14" s="14" t="s">
        <v>119</v>
      </c>
      <c r="C14" s="13"/>
      <c r="D14" s="15"/>
      <c r="E14" s="16"/>
      <c r="F14" s="16"/>
      <c r="I14" s="7"/>
      <c r="J14" s="7"/>
      <c r="K14" s="7"/>
      <c r="L14" s="7"/>
      <c r="M14" s="7"/>
    </row>
    <row r="15" spans="1:13" x14ac:dyDescent="0.3">
      <c r="A15" s="17">
        <v>2</v>
      </c>
      <c r="B15" s="18" t="s">
        <v>120</v>
      </c>
      <c r="C15" s="18"/>
      <c r="D15" s="17"/>
      <c r="E15" s="16"/>
      <c r="F15" s="16"/>
      <c r="I15" s="7"/>
      <c r="J15" s="7"/>
      <c r="K15" s="67"/>
      <c r="L15" s="68"/>
      <c r="M15" s="7"/>
    </row>
    <row r="16" spans="1:13" x14ac:dyDescent="0.3">
      <c r="A16" s="17">
        <v>3</v>
      </c>
      <c r="B16" s="18" t="s">
        <v>121</v>
      </c>
      <c r="C16" s="18"/>
      <c r="D16" s="17"/>
      <c r="E16" s="16"/>
      <c r="F16" s="16"/>
      <c r="I16" s="7"/>
      <c r="J16" s="7"/>
      <c r="K16" s="7"/>
      <c r="L16" s="7"/>
      <c r="M16" s="7"/>
    </row>
    <row r="17" spans="1:13" ht="15" customHeight="1" x14ac:dyDescent="0.3">
      <c r="A17" s="17">
        <v>4</v>
      </c>
      <c r="B17" s="18" t="s">
        <v>122</v>
      </c>
      <c r="C17" s="18"/>
      <c r="D17" s="17"/>
      <c r="E17" s="16"/>
      <c r="F17" s="16"/>
      <c r="I17" s="7"/>
      <c r="J17" s="7"/>
      <c r="K17" s="7"/>
      <c r="L17" s="7"/>
      <c r="M17" s="7"/>
    </row>
    <row r="18" spans="1:13" ht="15" customHeight="1" x14ac:dyDescent="0.3">
      <c r="A18" s="17">
        <v>5</v>
      </c>
      <c r="B18" s="18" t="s">
        <v>123</v>
      </c>
      <c r="C18" s="18"/>
      <c r="D18" s="17"/>
      <c r="E18" s="16"/>
      <c r="F18" s="16"/>
      <c r="I18" s="7"/>
      <c r="J18" s="7"/>
      <c r="K18" s="67"/>
      <c r="L18" s="7"/>
      <c r="M18" s="7"/>
    </row>
    <row r="19" spans="1:13" ht="15" customHeight="1" x14ac:dyDescent="0.3">
      <c r="A19" s="13">
        <v>6</v>
      </c>
      <c r="B19" s="14" t="s">
        <v>124</v>
      </c>
      <c r="C19" s="13"/>
      <c r="D19" s="15"/>
      <c r="E19" s="16"/>
      <c r="F19" s="16"/>
      <c r="I19" s="7"/>
      <c r="J19" s="7"/>
      <c r="K19" s="7"/>
      <c r="L19" s="7"/>
      <c r="M19" s="7"/>
    </row>
    <row r="20" spans="1:13" x14ac:dyDescent="0.3">
      <c r="A20" s="13">
        <v>7</v>
      </c>
      <c r="B20" s="14" t="s">
        <v>125</v>
      </c>
      <c r="C20" s="13"/>
      <c r="D20" s="15"/>
      <c r="E20" s="16"/>
      <c r="F20" s="16"/>
      <c r="I20" s="7"/>
      <c r="J20" s="7"/>
      <c r="K20" s="7"/>
      <c r="L20" s="7"/>
      <c r="M20" s="7"/>
    </row>
    <row r="21" spans="1:13" x14ac:dyDescent="0.3">
      <c r="A21" s="13">
        <v>8</v>
      </c>
      <c r="B21" s="14" t="s">
        <v>126</v>
      </c>
      <c r="C21" s="13"/>
      <c r="D21" s="15"/>
      <c r="E21" s="16"/>
      <c r="F21" s="16"/>
    </row>
    <row r="22" spans="1:13" ht="15" customHeight="1" x14ac:dyDescent="0.3">
      <c r="A22" s="13">
        <v>9</v>
      </c>
      <c r="B22" s="14" t="s">
        <v>127</v>
      </c>
      <c r="C22" s="13"/>
      <c r="D22" s="15"/>
      <c r="E22" s="16"/>
      <c r="F22" s="16"/>
    </row>
    <row r="23" spans="1:13" x14ac:dyDescent="0.3">
      <c r="A23" s="13">
        <v>10</v>
      </c>
      <c r="B23" s="14" t="s">
        <v>128</v>
      </c>
      <c r="C23" s="13"/>
      <c r="D23" s="15"/>
      <c r="E23" s="16"/>
      <c r="F23" s="16"/>
    </row>
    <row r="24" spans="1:13" x14ac:dyDescent="0.3">
      <c r="A24" s="13">
        <v>11</v>
      </c>
      <c r="B24" s="14" t="s">
        <v>129</v>
      </c>
      <c r="C24" s="13"/>
      <c r="D24" s="15"/>
      <c r="E24" s="16"/>
      <c r="F24" s="16"/>
    </row>
    <row r="25" spans="1:13" x14ac:dyDescent="0.3">
      <c r="A25" s="13">
        <v>12</v>
      </c>
      <c r="B25" s="14" t="s">
        <v>130</v>
      </c>
      <c r="C25" s="13"/>
      <c r="D25" s="15"/>
      <c r="E25" s="16"/>
      <c r="F25" s="16"/>
    </row>
    <row r="26" spans="1:13" x14ac:dyDescent="0.3">
      <c r="A26" s="13">
        <v>13</v>
      </c>
      <c r="B26" s="14" t="s">
        <v>131</v>
      </c>
      <c r="C26" s="13"/>
      <c r="D26" s="15"/>
      <c r="E26" s="16"/>
      <c r="F26" s="16"/>
    </row>
    <row r="27" spans="1:13" x14ac:dyDescent="0.3">
      <c r="A27" s="19" t="s">
        <v>1</v>
      </c>
      <c r="B27" s="20"/>
      <c r="C27" s="10"/>
      <c r="D27" s="21"/>
      <c r="E27" s="22"/>
      <c r="F27" s="22"/>
    </row>
    <row r="28" spans="1:13" x14ac:dyDescent="0.3">
      <c r="A28" s="23">
        <v>1</v>
      </c>
      <c r="B28" s="24" t="s">
        <v>7</v>
      </c>
      <c r="C28" s="25" t="s">
        <v>4</v>
      </c>
      <c r="D28" s="26">
        <v>18</v>
      </c>
      <c r="E28" s="27"/>
      <c r="F28" s="27"/>
    </row>
    <row r="29" spans="1:13" x14ac:dyDescent="0.3">
      <c r="A29" s="23">
        <f t="shared" ref="A29:A56" si="0">1+A28</f>
        <v>2</v>
      </c>
      <c r="B29" s="24" t="s">
        <v>8</v>
      </c>
      <c r="C29" s="25" t="s">
        <v>4</v>
      </c>
      <c r="D29" s="26">
        <v>2</v>
      </c>
      <c r="E29" s="27"/>
      <c r="F29" s="27"/>
    </row>
    <row r="30" spans="1:13" x14ac:dyDescent="0.3">
      <c r="A30" s="23">
        <f t="shared" si="0"/>
        <v>3</v>
      </c>
      <c r="B30" s="24" t="s">
        <v>9</v>
      </c>
      <c r="C30" s="25" t="s">
        <v>4</v>
      </c>
      <c r="D30" s="26">
        <v>2</v>
      </c>
      <c r="E30" s="27"/>
      <c r="F30" s="27"/>
    </row>
    <row r="31" spans="1:13" ht="43.2" x14ac:dyDescent="0.3">
      <c r="A31" s="23">
        <f t="shared" si="0"/>
        <v>4</v>
      </c>
      <c r="B31" s="24" t="s">
        <v>10</v>
      </c>
      <c r="C31" s="25" t="s">
        <v>4</v>
      </c>
      <c r="D31" s="26">
        <v>11</v>
      </c>
      <c r="E31" s="27"/>
      <c r="F31" s="27"/>
    </row>
    <row r="32" spans="1:13" ht="43.2" x14ac:dyDescent="0.3">
      <c r="A32" s="23">
        <f t="shared" si="0"/>
        <v>5</v>
      </c>
      <c r="B32" s="24" t="s">
        <v>11</v>
      </c>
      <c r="C32" s="25" t="s">
        <v>4</v>
      </c>
      <c r="D32" s="26">
        <v>13</v>
      </c>
      <c r="E32" s="27"/>
      <c r="F32" s="27"/>
    </row>
    <row r="33" spans="1:6" x14ac:dyDescent="0.3">
      <c r="A33" s="23">
        <f t="shared" si="0"/>
        <v>6</v>
      </c>
      <c r="B33" s="24" t="s">
        <v>12</v>
      </c>
      <c r="C33" s="25" t="s">
        <v>4</v>
      </c>
      <c r="D33" s="26">
        <v>5</v>
      </c>
      <c r="E33" s="27"/>
      <c r="F33" s="27"/>
    </row>
    <row r="34" spans="1:6" ht="28.8" x14ac:dyDescent="0.3">
      <c r="A34" s="23">
        <f t="shared" si="0"/>
        <v>7</v>
      </c>
      <c r="B34" s="24" t="s">
        <v>13</v>
      </c>
      <c r="C34" s="25" t="s">
        <v>4</v>
      </c>
      <c r="D34" s="26">
        <v>2</v>
      </c>
      <c r="E34" s="27"/>
      <c r="F34" s="27"/>
    </row>
    <row r="35" spans="1:6" ht="28.8" x14ac:dyDescent="0.3">
      <c r="A35" s="23">
        <f t="shared" si="0"/>
        <v>8</v>
      </c>
      <c r="B35" s="24" t="s">
        <v>14</v>
      </c>
      <c r="C35" s="25" t="s">
        <v>4</v>
      </c>
      <c r="D35" s="26">
        <v>1</v>
      </c>
      <c r="E35" s="27"/>
      <c r="F35" s="27"/>
    </row>
    <row r="36" spans="1:6" x14ac:dyDescent="0.3">
      <c r="A36" s="23">
        <f t="shared" si="0"/>
        <v>9</v>
      </c>
      <c r="B36" s="24" t="s">
        <v>15</v>
      </c>
      <c r="C36" s="25" t="s">
        <v>4</v>
      </c>
      <c r="D36" s="26">
        <v>3</v>
      </c>
      <c r="E36" s="27"/>
      <c r="F36" s="27"/>
    </row>
    <row r="37" spans="1:6" x14ac:dyDescent="0.3">
      <c r="A37" s="23">
        <f t="shared" si="0"/>
        <v>10</v>
      </c>
      <c r="B37" s="24" t="s">
        <v>16</v>
      </c>
      <c r="C37" s="25" t="s">
        <v>4</v>
      </c>
      <c r="D37" s="26">
        <v>2</v>
      </c>
      <c r="E37" s="27"/>
      <c r="F37" s="27"/>
    </row>
    <row r="38" spans="1:6" x14ac:dyDescent="0.3">
      <c r="A38" s="23">
        <f t="shared" si="0"/>
        <v>11</v>
      </c>
      <c r="B38" s="24" t="s">
        <v>17</v>
      </c>
      <c r="C38" s="25" t="s">
        <v>4</v>
      </c>
      <c r="D38" s="26">
        <v>2</v>
      </c>
      <c r="E38" s="27"/>
      <c r="F38" s="27"/>
    </row>
    <row r="39" spans="1:6" x14ac:dyDescent="0.3">
      <c r="A39" s="23">
        <f t="shared" si="0"/>
        <v>12</v>
      </c>
      <c r="B39" s="24" t="s">
        <v>18</v>
      </c>
      <c r="C39" s="25" t="s">
        <v>4</v>
      </c>
      <c r="D39" s="26">
        <v>7</v>
      </c>
      <c r="E39" s="27"/>
      <c r="F39" s="27"/>
    </row>
    <row r="40" spans="1:6" x14ac:dyDescent="0.3">
      <c r="A40" s="23">
        <f t="shared" si="0"/>
        <v>13</v>
      </c>
      <c r="B40" s="24" t="s">
        <v>19</v>
      </c>
      <c r="C40" s="25" t="s">
        <v>5</v>
      </c>
      <c r="D40" s="26">
        <v>1</v>
      </c>
      <c r="E40" s="27"/>
      <c r="F40" s="27"/>
    </row>
    <row r="41" spans="1:6" x14ac:dyDescent="0.3">
      <c r="A41" s="23">
        <f t="shared" si="0"/>
        <v>14</v>
      </c>
      <c r="B41" s="24" t="s">
        <v>20</v>
      </c>
      <c r="C41" s="25" t="s">
        <v>6</v>
      </c>
      <c r="D41" s="26">
        <v>950</v>
      </c>
      <c r="E41" s="27"/>
      <c r="F41" s="27"/>
    </row>
    <row r="42" spans="1:6" x14ac:dyDescent="0.3">
      <c r="A42" s="23">
        <f t="shared" si="0"/>
        <v>15</v>
      </c>
      <c r="B42" s="24" t="s">
        <v>21</v>
      </c>
      <c r="C42" s="25" t="s">
        <v>4</v>
      </c>
      <c r="D42" s="26">
        <v>25</v>
      </c>
      <c r="E42" s="27"/>
      <c r="F42" s="27"/>
    </row>
    <row r="43" spans="1:6" ht="28.8" x14ac:dyDescent="0.3">
      <c r="A43" s="23">
        <f t="shared" si="0"/>
        <v>16</v>
      </c>
      <c r="B43" s="24" t="s">
        <v>22</v>
      </c>
      <c r="C43" s="25" t="s">
        <v>4</v>
      </c>
      <c r="D43" s="26">
        <v>25</v>
      </c>
      <c r="E43" s="27"/>
      <c r="F43" s="27"/>
    </row>
    <row r="44" spans="1:6" x14ac:dyDescent="0.3">
      <c r="A44" s="23">
        <f t="shared" si="0"/>
        <v>17</v>
      </c>
      <c r="B44" s="24" t="s">
        <v>23</v>
      </c>
      <c r="C44" s="25" t="s">
        <v>4</v>
      </c>
      <c r="D44" s="26">
        <v>25</v>
      </c>
      <c r="E44" s="27"/>
      <c r="F44" s="27"/>
    </row>
    <row r="45" spans="1:6" x14ac:dyDescent="0.3">
      <c r="A45" s="23">
        <f t="shared" si="0"/>
        <v>18</v>
      </c>
      <c r="B45" s="24" t="s">
        <v>24</v>
      </c>
      <c r="C45" s="25" t="s">
        <v>4</v>
      </c>
      <c r="D45" s="26">
        <v>19</v>
      </c>
      <c r="E45" s="27"/>
      <c r="F45" s="27"/>
    </row>
    <row r="46" spans="1:6" x14ac:dyDescent="0.3">
      <c r="A46" s="23">
        <f t="shared" si="0"/>
        <v>19</v>
      </c>
      <c r="B46" s="24" t="s">
        <v>25</v>
      </c>
      <c r="C46" s="25" t="s">
        <v>6</v>
      </c>
      <c r="D46" s="26">
        <v>10</v>
      </c>
      <c r="E46" s="27"/>
      <c r="F46" s="27"/>
    </row>
    <row r="47" spans="1:6" x14ac:dyDescent="0.3">
      <c r="A47" s="23">
        <f t="shared" si="0"/>
        <v>20</v>
      </c>
      <c r="B47" s="24" t="s">
        <v>26</v>
      </c>
      <c r="C47" s="25" t="s">
        <v>4</v>
      </c>
      <c r="D47" s="26">
        <v>19</v>
      </c>
      <c r="E47" s="27"/>
      <c r="F47" s="27"/>
    </row>
    <row r="48" spans="1:6" ht="43.2" x14ac:dyDescent="0.3">
      <c r="A48" s="23">
        <f t="shared" si="0"/>
        <v>21</v>
      </c>
      <c r="B48" s="24" t="s">
        <v>27</v>
      </c>
      <c r="C48" s="25" t="s">
        <v>4</v>
      </c>
      <c r="D48" s="26">
        <v>19</v>
      </c>
      <c r="E48" s="27"/>
      <c r="F48" s="27"/>
    </row>
    <row r="49" spans="1:6" x14ac:dyDescent="0.3">
      <c r="A49" s="23">
        <f t="shared" si="0"/>
        <v>22</v>
      </c>
      <c r="B49" s="24" t="s">
        <v>28</v>
      </c>
      <c r="C49" s="25" t="s">
        <v>4</v>
      </c>
      <c r="D49" s="26">
        <v>19</v>
      </c>
      <c r="E49" s="27"/>
      <c r="F49" s="27"/>
    </row>
    <row r="50" spans="1:6" x14ac:dyDescent="0.3">
      <c r="A50" s="23">
        <f t="shared" si="0"/>
        <v>23</v>
      </c>
      <c r="B50" s="24" t="s">
        <v>29</v>
      </c>
      <c r="C50" s="25" t="s">
        <v>4</v>
      </c>
      <c r="D50" s="26">
        <v>19</v>
      </c>
      <c r="E50" s="27"/>
      <c r="F50" s="27"/>
    </row>
    <row r="51" spans="1:6" ht="28.8" x14ac:dyDescent="0.3">
      <c r="A51" s="23">
        <f t="shared" si="0"/>
        <v>24</v>
      </c>
      <c r="B51" s="24" t="s">
        <v>30</v>
      </c>
      <c r="C51" s="25" t="s">
        <v>4</v>
      </c>
      <c r="D51" s="26">
        <v>1</v>
      </c>
      <c r="E51" s="27"/>
      <c r="F51" s="27"/>
    </row>
    <row r="52" spans="1:6" ht="28.8" x14ac:dyDescent="0.3">
      <c r="A52" s="23">
        <f t="shared" si="0"/>
        <v>25</v>
      </c>
      <c r="B52" s="24" t="s">
        <v>31</v>
      </c>
      <c r="C52" s="25" t="s">
        <v>4</v>
      </c>
      <c r="D52" s="26">
        <v>14</v>
      </c>
      <c r="E52" s="27"/>
      <c r="F52" s="27"/>
    </row>
    <row r="53" spans="1:6" ht="28.8" x14ac:dyDescent="0.3">
      <c r="A53" s="23">
        <f t="shared" si="0"/>
        <v>26</v>
      </c>
      <c r="B53" s="24" t="s">
        <v>32</v>
      </c>
      <c r="C53" s="25" t="s">
        <v>4</v>
      </c>
      <c r="D53" s="26">
        <v>19</v>
      </c>
      <c r="E53" s="27"/>
      <c r="F53" s="27"/>
    </row>
    <row r="54" spans="1:6" x14ac:dyDescent="0.3">
      <c r="A54" s="23">
        <f t="shared" si="0"/>
        <v>27</v>
      </c>
      <c r="B54" s="24" t="s">
        <v>140</v>
      </c>
      <c r="C54" s="25"/>
      <c r="D54" s="26"/>
      <c r="E54" s="27"/>
      <c r="F54" s="27"/>
    </row>
    <row r="55" spans="1:6" ht="28.8" x14ac:dyDescent="0.3">
      <c r="A55" s="23">
        <f t="shared" si="0"/>
        <v>28</v>
      </c>
      <c r="B55" s="24" t="s">
        <v>33</v>
      </c>
      <c r="C55" s="25" t="s">
        <v>5</v>
      </c>
      <c r="D55" s="26">
        <v>1</v>
      </c>
      <c r="E55" s="27"/>
      <c r="F55" s="27"/>
    </row>
    <row r="56" spans="1:6" x14ac:dyDescent="0.3">
      <c r="A56" s="23">
        <f t="shared" si="0"/>
        <v>29</v>
      </c>
      <c r="B56" s="24" t="s">
        <v>34</v>
      </c>
      <c r="C56" s="25" t="s">
        <v>4</v>
      </c>
      <c r="D56" s="26">
        <v>16</v>
      </c>
      <c r="E56" s="27"/>
      <c r="F56" s="27"/>
    </row>
    <row r="57" spans="1:6" x14ac:dyDescent="0.3">
      <c r="A57" s="19" t="s">
        <v>35</v>
      </c>
      <c r="B57" s="28"/>
      <c r="C57" s="29"/>
      <c r="D57" s="30"/>
      <c r="E57" s="31"/>
      <c r="F57" s="31"/>
    </row>
    <row r="58" spans="1:6" ht="28.8" x14ac:dyDescent="0.3">
      <c r="A58" s="32">
        <v>1</v>
      </c>
      <c r="B58" s="24" t="s">
        <v>36</v>
      </c>
      <c r="C58" s="33" t="s">
        <v>37</v>
      </c>
      <c r="D58" s="34">
        <v>46.1</v>
      </c>
      <c r="E58" s="27"/>
      <c r="F58" s="27"/>
    </row>
    <row r="59" spans="1:6" x14ac:dyDescent="0.3">
      <c r="A59" s="32">
        <v>2</v>
      </c>
      <c r="B59" s="24" t="s">
        <v>38</v>
      </c>
      <c r="C59" s="33" t="s">
        <v>4</v>
      </c>
      <c r="D59" s="34">
        <v>1</v>
      </c>
      <c r="E59" s="27"/>
      <c r="F59" s="27"/>
    </row>
    <row r="60" spans="1:6" ht="28.8" x14ac:dyDescent="0.3">
      <c r="A60" s="32">
        <v>3</v>
      </c>
      <c r="B60" s="24" t="s">
        <v>39</v>
      </c>
      <c r="C60" s="33" t="s">
        <v>37</v>
      </c>
      <c r="D60" s="34">
        <v>63.4</v>
      </c>
      <c r="E60" s="27"/>
      <c r="F60" s="27"/>
    </row>
    <row r="61" spans="1:6" ht="28.8" x14ac:dyDescent="0.3">
      <c r="A61" s="32">
        <v>4</v>
      </c>
      <c r="B61" s="24" t="s">
        <v>40</v>
      </c>
      <c r="C61" s="33" t="s">
        <v>4</v>
      </c>
      <c r="D61" s="34">
        <v>1</v>
      </c>
      <c r="E61" s="27"/>
      <c r="F61" s="27"/>
    </row>
    <row r="62" spans="1:6" x14ac:dyDescent="0.3">
      <c r="A62" s="32">
        <v>5</v>
      </c>
      <c r="B62" s="24" t="s">
        <v>140</v>
      </c>
      <c r="C62" s="33"/>
      <c r="D62" s="34"/>
      <c r="E62" s="27"/>
      <c r="F62" s="27"/>
    </row>
    <row r="63" spans="1:6" ht="28.8" x14ac:dyDescent="0.3">
      <c r="A63" s="32">
        <v>6</v>
      </c>
      <c r="B63" s="24" t="s">
        <v>41</v>
      </c>
      <c r="C63" s="17" t="s">
        <v>4</v>
      </c>
      <c r="D63" s="35">
        <v>1</v>
      </c>
      <c r="E63" s="27"/>
      <c r="F63" s="27"/>
    </row>
    <row r="64" spans="1:6" x14ac:dyDescent="0.3">
      <c r="A64" s="19" t="s">
        <v>42</v>
      </c>
      <c r="B64" s="28"/>
      <c r="C64" s="29"/>
      <c r="D64" s="30"/>
      <c r="E64" s="31"/>
      <c r="F64" s="31"/>
    </row>
    <row r="65" spans="1:6" x14ac:dyDescent="0.3">
      <c r="A65" s="36">
        <v>1</v>
      </c>
      <c r="B65" s="24" t="s">
        <v>43</v>
      </c>
      <c r="C65" s="33" t="s">
        <v>37</v>
      </c>
      <c r="D65" s="37">
        <v>3937.81</v>
      </c>
      <c r="E65" s="27"/>
      <c r="F65" s="27"/>
    </row>
    <row r="66" spans="1:6" x14ac:dyDescent="0.3">
      <c r="A66" s="36">
        <v>2</v>
      </c>
      <c r="B66" s="24" t="s">
        <v>44</v>
      </c>
      <c r="C66" s="13" t="s">
        <v>45</v>
      </c>
      <c r="D66" s="26">
        <f>1362.96+135</f>
        <v>1497.96</v>
      </c>
      <c r="E66" s="27"/>
      <c r="F66" s="27"/>
    </row>
    <row r="67" spans="1:6" x14ac:dyDescent="0.3">
      <c r="A67" s="36">
        <v>3</v>
      </c>
      <c r="B67" s="24" t="s">
        <v>46</v>
      </c>
      <c r="C67" s="13" t="s">
        <v>45</v>
      </c>
      <c r="D67" s="37">
        <f>379+138</f>
        <v>517</v>
      </c>
      <c r="E67" s="27"/>
      <c r="F67" s="27"/>
    </row>
    <row r="68" spans="1:6" x14ac:dyDescent="0.3">
      <c r="A68" s="36">
        <v>4</v>
      </c>
      <c r="B68" s="24" t="s">
        <v>47</v>
      </c>
      <c r="C68" s="13" t="s">
        <v>45</v>
      </c>
      <c r="D68" s="37">
        <v>281.13180599999998</v>
      </c>
      <c r="E68" s="27"/>
      <c r="F68" s="27"/>
    </row>
    <row r="69" spans="1:6" x14ac:dyDescent="0.3">
      <c r="A69" s="36">
        <v>5</v>
      </c>
      <c r="B69" s="24" t="s">
        <v>48</v>
      </c>
      <c r="C69" s="13" t="s">
        <v>45</v>
      </c>
      <c r="D69" s="37">
        <f>440.272145227703+(135-(0.45*0.15*125))</f>
        <v>566.83464522770305</v>
      </c>
      <c r="E69" s="27"/>
      <c r="F69" s="27"/>
    </row>
    <row r="70" spans="1:6" x14ac:dyDescent="0.3">
      <c r="A70" s="36">
        <v>6</v>
      </c>
      <c r="B70" s="24" t="s">
        <v>49</v>
      </c>
      <c r="C70" s="13" t="s">
        <v>45</v>
      </c>
      <c r="D70" s="37">
        <f>203.736228+(0.45*0.15*125)</f>
        <v>212.17372800000001</v>
      </c>
      <c r="E70" s="27"/>
      <c r="F70" s="27"/>
    </row>
    <row r="71" spans="1:6" x14ac:dyDescent="0.3">
      <c r="A71" s="36">
        <v>7</v>
      </c>
      <c r="B71" s="24" t="s">
        <v>50</v>
      </c>
      <c r="C71" s="33" t="s">
        <v>51</v>
      </c>
      <c r="D71" s="37">
        <f>1476.21077++(((0.15*2)+0.45)*125)</f>
        <v>1569.9607699999999</v>
      </c>
      <c r="E71" s="27"/>
      <c r="F71" s="27"/>
    </row>
    <row r="72" spans="1:6" x14ac:dyDescent="0.3">
      <c r="A72" s="36">
        <v>8</v>
      </c>
      <c r="B72" s="24" t="s">
        <v>52</v>
      </c>
      <c r="C72" s="13" t="s">
        <v>4</v>
      </c>
      <c r="D72" s="37">
        <v>6</v>
      </c>
      <c r="E72" s="27"/>
      <c r="F72" s="27"/>
    </row>
    <row r="73" spans="1:6" x14ac:dyDescent="0.3">
      <c r="A73" s="36">
        <v>9</v>
      </c>
      <c r="B73" s="24" t="s">
        <v>53</v>
      </c>
      <c r="C73" s="13" t="s">
        <v>6</v>
      </c>
      <c r="D73" s="37">
        <v>549.59999999999991</v>
      </c>
      <c r="E73" s="27"/>
      <c r="F73" s="27"/>
    </row>
    <row r="74" spans="1:6" x14ac:dyDescent="0.3">
      <c r="A74" s="36">
        <v>10</v>
      </c>
      <c r="B74" s="24" t="s">
        <v>54</v>
      </c>
      <c r="C74" s="13" t="s">
        <v>6</v>
      </c>
      <c r="D74" s="37">
        <v>41</v>
      </c>
      <c r="E74" s="27"/>
      <c r="F74" s="27"/>
    </row>
    <row r="75" spans="1:6" x14ac:dyDescent="0.3">
      <c r="A75" s="36">
        <v>11</v>
      </c>
      <c r="B75" s="24" t="s">
        <v>55</v>
      </c>
      <c r="C75" s="13" t="s">
        <v>6</v>
      </c>
      <c r="D75" s="37">
        <v>125.08</v>
      </c>
      <c r="E75" s="27"/>
      <c r="F75" s="27"/>
    </row>
    <row r="76" spans="1:6" x14ac:dyDescent="0.3">
      <c r="A76" s="36">
        <v>12</v>
      </c>
      <c r="B76" s="24" t="s">
        <v>56</v>
      </c>
      <c r="C76" s="13" t="s">
        <v>6</v>
      </c>
      <c r="D76" s="37">
        <v>240</v>
      </c>
      <c r="E76" s="27"/>
      <c r="F76" s="27"/>
    </row>
    <row r="77" spans="1:6" x14ac:dyDescent="0.3">
      <c r="A77" s="36">
        <v>13</v>
      </c>
      <c r="B77" s="24" t="s">
        <v>57</v>
      </c>
      <c r="C77" s="13" t="s">
        <v>6</v>
      </c>
      <c r="D77" s="37">
        <v>20</v>
      </c>
      <c r="E77" s="27"/>
      <c r="F77" s="27"/>
    </row>
    <row r="78" spans="1:6" x14ac:dyDescent="0.3">
      <c r="A78" s="36">
        <v>14</v>
      </c>
      <c r="B78" s="24" t="s">
        <v>58</v>
      </c>
      <c r="C78" s="13" t="s">
        <v>4</v>
      </c>
      <c r="D78" s="37">
        <v>4</v>
      </c>
      <c r="E78" s="27"/>
      <c r="F78" s="27"/>
    </row>
    <row r="79" spans="1:6" x14ac:dyDescent="0.3">
      <c r="A79" s="36">
        <v>15</v>
      </c>
      <c r="B79" s="24" t="s">
        <v>59</v>
      </c>
      <c r="C79" s="13" t="s">
        <v>4</v>
      </c>
      <c r="D79" s="37">
        <v>20</v>
      </c>
      <c r="E79" s="27"/>
      <c r="F79" s="27"/>
    </row>
    <row r="80" spans="1:6" x14ac:dyDescent="0.3">
      <c r="A80" s="36">
        <v>16</v>
      </c>
      <c r="B80" s="24" t="s">
        <v>60</v>
      </c>
      <c r="C80" s="13" t="s">
        <v>4</v>
      </c>
      <c r="D80" s="37">
        <v>1</v>
      </c>
      <c r="E80" s="27"/>
      <c r="F80" s="27"/>
    </row>
    <row r="81" spans="1:6" ht="28.8" x14ac:dyDescent="0.3">
      <c r="A81" s="36">
        <v>17</v>
      </c>
      <c r="B81" s="24" t="s">
        <v>61</v>
      </c>
      <c r="C81" s="13" t="s">
        <v>4</v>
      </c>
      <c r="D81" s="37">
        <f>3+1</f>
        <v>4</v>
      </c>
      <c r="E81" s="27"/>
      <c r="F81" s="27"/>
    </row>
    <row r="82" spans="1:6" x14ac:dyDescent="0.3">
      <c r="A82" s="36">
        <v>18</v>
      </c>
      <c r="B82" s="24" t="s">
        <v>62</v>
      </c>
      <c r="C82" s="13" t="s">
        <v>4</v>
      </c>
      <c r="D82" s="37">
        <v>3</v>
      </c>
      <c r="E82" s="27"/>
      <c r="F82" s="27"/>
    </row>
    <row r="83" spans="1:6" x14ac:dyDescent="0.3">
      <c r="A83" s="36">
        <v>19</v>
      </c>
      <c r="B83" s="24" t="s">
        <v>63</v>
      </c>
      <c r="C83" s="13" t="s">
        <v>4</v>
      </c>
      <c r="D83" s="37">
        <v>6</v>
      </c>
      <c r="E83" s="27"/>
      <c r="F83" s="27"/>
    </row>
    <row r="84" spans="1:6" x14ac:dyDescent="0.3">
      <c r="A84" s="36">
        <v>20</v>
      </c>
      <c r="B84" s="24" t="s">
        <v>64</v>
      </c>
      <c r="C84" s="13" t="s">
        <v>6</v>
      </c>
      <c r="D84" s="37">
        <v>125</v>
      </c>
      <c r="E84" s="27"/>
      <c r="F84" s="27"/>
    </row>
    <row r="85" spans="1:6" x14ac:dyDescent="0.3">
      <c r="A85" s="36">
        <v>21</v>
      </c>
      <c r="B85" s="24" t="s">
        <v>65</v>
      </c>
      <c r="C85" s="13" t="s">
        <v>45</v>
      </c>
      <c r="D85" s="37">
        <v>1</v>
      </c>
      <c r="E85" s="27"/>
      <c r="F85" s="27"/>
    </row>
    <row r="86" spans="1:6" x14ac:dyDescent="0.3">
      <c r="A86" s="36">
        <v>22</v>
      </c>
      <c r="B86" s="24" t="s">
        <v>140</v>
      </c>
      <c r="C86" s="13"/>
      <c r="D86" s="37"/>
      <c r="E86" s="27"/>
      <c r="F86" s="27"/>
    </row>
    <row r="87" spans="1:6" x14ac:dyDescent="0.3">
      <c r="A87" s="36">
        <v>23</v>
      </c>
      <c r="B87" s="24" t="s">
        <v>66</v>
      </c>
      <c r="C87" s="13" t="s">
        <v>4</v>
      </c>
      <c r="D87" s="37">
        <v>33</v>
      </c>
      <c r="E87" s="27"/>
      <c r="F87" s="27"/>
    </row>
    <row r="88" spans="1:6" x14ac:dyDescent="0.3">
      <c r="A88" s="19" t="s">
        <v>67</v>
      </c>
      <c r="B88" s="28"/>
      <c r="C88" s="29"/>
      <c r="D88" s="30"/>
      <c r="E88" s="31"/>
      <c r="F88" s="31"/>
    </row>
    <row r="89" spans="1:6" ht="28.8" x14ac:dyDescent="0.3">
      <c r="A89" s="36">
        <v>1</v>
      </c>
      <c r="B89" s="24" t="s">
        <v>68</v>
      </c>
      <c r="C89" s="13" t="s">
        <v>69</v>
      </c>
      <c r="D89" s="37">
        <v>1</v>
      </c>
      <c r="E89" s="27"/>
      <c r="F89" s="27"/>
    </row>
    <row r="90" spans="1:6" x14ac:dyDescent="0.3">
      <c r="A90" s="36">
        <v>2</v>
      </c>
      <c r="B90" s="24" t="s">
        <v>70</v>
      </c>
      <c r="C90" s="13" t="s">
        <v>69</v>
      </c>
      <c r="D90" s="37">
        <v>1</v>
      </c>
      <c r="E90" s="27"/>
      <c r="F90" s="27"/>
    </row>
    <row r="91" spans="1:6" ht="28.8" x14ac:dyDescent="0.3">
      <c r="A91" s="36">
        <v>3</v>
      </c>
      <c r="B91" s="24" t="s">
        <v>71</v>
      </c>
      <c r="C91" s="13" t="s">
        <v>69</v>
      </c>
      <c r="D91" s="37">
        <v>1</v>
      </c>
      <c r="E91" s="27"/>
      <c r="F91" s="27"/>
    </row>
    <row r="92" spans="1:6" ht="28.8" x14ac:dyDescent="0.3">
      <c r="A92" s="36">
        <v>4</v>
      </c>
      <c r="B92" s="24" t="s">
        <v>72</v>
      </c>
      <c r="C92" s="13" t="s">
        <v>69</v>
      </c>
      <c r="D92" s="37">
        <v>1</v>
      </c>
      <c r="E92" s="27"/>
      <c r="F92" s="27"/>
    </row>
    <row r="93" spans="1:6" x14ac:dyDescent="0.3">
      <c r="A93" s="36">
        <v>5</v>
      </c>
      <c r="B93" s="24" t="s">
        <v>73</v>
      </c>
      <c r="C93" s="13" t="s">
        <v>69</v>
      </c>
      <c r="D93" s="37">
        <v>3</v>
      </c>
      <c r="E93" s="27"/>
      <c r="F93" s="27"/>
    </row>
    <row r="94" spans="1:6" x14ac:dyDescent="0.3">
      <c r="A94" s="36">
        <v>6</v>
      </c>
      <c r="B94" s="24" t="s">
        <v>74</v>
      </c>
      <c r="C94" s="13" t="s">
        <v>6</v>
      </c>
      <c r="D94" s="37">
        <v>300</v>
      </c>
      <c r="E94" s="27"/>
      <c r="F94" s="27"/>
    </row>
    <row r="95" spans="1:6" x14ac:dyDescent="0.3">
      <c r="A95" s="36">
        <v>7</v>
      </c>
      <c r="B95" s="24" t="s">
        <v>75</v>
      </c>
      <c r="C95" s="13" t="s">
        <v>6</v>
      </c>
      <c r="D95" s="37">
        <v>50</v>
      </c>
      <c r="E95" s="27"/>
      <c r="F95" s="27"/>
    </row>
    <row r="96" spans="1:6" ht="28.8" x14ac:dyDescent="0.3">
      <c r="A96" s="36">
        <v>8</v>
      </c>
      <c r="B96" s="24" t="s">
        <v>76</v>
      </c>
      <c r="C96" s="13" t="s">
        <v>69</v>
      </c>
      <c r="D96" s="37">
        <v>1</v>
      </c>
      <c r="E96" s="27"/>
      <c r="F96" s="27"/>
    </row>
    <row r="97" spans="1:6" x14ac:dyDescent="0.3">
      <c r="A97" s="36">
        <v>9</v>
      </c>
      <c r="B97" s="24" t="s">
        <v>77</v>
      </c>
      <c r="C97" s="13" t="s">
        <v>4</v>
      </c>
      <c r="D97" s="37">
        <v>1</v>
      </c>
      <c r="E97" s="27"/>
      <c r="F97" s="27"/>
    </row>
    <row r="98" spans="1:6" x14ac:dyDescent="0.3">
      <c r="A98" s="36">
        <v>10</v>
      </c>
      <c r="B98" s="24" t="s">
        <v>78</v>
      </c>
      <c r="C98" s="13" t="s">
        <v>4</v>
      </c>
      <c r="D98" s="37">
        <v>1</v>
      </c>
      <c r="E98" s="27"/>
      <c r="F98" s="27"/>
    </row>
    <row r="99" spans="1:6" x14ac:dyDescent="0.3">
      <c r="A99" s="36">
        <v>11</v>
      </c>
      <c r="B99" s="24" t="s">
        <v>79</v>
      </c>
      <c r="C99" s="13" t="s">
        <v>4</v>
      </c>
      <c r="D99" s="37">
        <v>5</v>
      </c>
      <c r="E99" s="27"/>
      <c r="F99" s="27"/>
    </row>
    <row r="100" spans="1:6" x14ac:dyDescent="0.3">
      <c r="A100" s="36">
        <v>12</v>
      </c>
      <c r="B100" s="24" t="s">
        <v>80</v>
      </c>
      <c r="C100" s="13" t="s">
        <v>4</v>
      </c>
      <c r="D100" s="37">
        <v>6</v>
      </c>
      <c r="E100" s="27"/>
      <c r="F100" s="27"/>
    </row>
    <row r="101" spans="1:6" x14ac:dyDescent="0.3">
      <c r="A101" s="36">
        <v>13</v>
      </c>
      <c r="B101" s="24" t="s">
        <v>81</v>
      </c>
      <c r="C101" s="13" t="s">
        <v>4</v>
      </c>
      <c r="D101" s="37">
        <v>1</v>
      </c>
      <c r="E101" s="27"/>
      <c r="F101" s="27"/>
    </row>
    <row r="102" spans="1:6" x14ac:dyDescent="0.3">
      <c r="A102" s="36">
        <v>14</v>
      </c>
      <c r="B102" s="24" t="s">
        <v>82</v>
      </c>
      <c r="C102" s="13" t="s">
        <v>4</v>
      </c>
      <c r="D102" s="37">
        <v>1</v>
      </c>
      <c r="E102" s="27"/>
      <c r="F102" s="27"/>
    </row>
    <row r="103" spans="1:6" x14ac:dyDescent="0.3">
      <c r="A103" s="36">
        <v>15</v>
      </c>
      <c r="B103" s="24" t="s">
        <v>83</v>
      </c>
      <c r="C103" s="13" t="s">
        <v>4</v>
      </c>
      <c r="D103" s="37">
        <v>1</v>
      </c>
      <c r="E103" s="27"/>
      <c r="F103" s="27"/>
    </row>
    <row r="104" spans="1:6" x14ac:dyDescent="0.3">
      <c r="A104" s="36">
        <v>16</v>
      </c>
      <c r="B104" s="24" t="s">
        <v>84</v>
      </c>
      <c r="C104" s="13" t="s">
        <v>4</v>
      </c>
      <c r="D104" s="37">
        <v>2</v>
      </c>
      <c r="E104" s="27"/>
      <c r="F104" s="27"/>
    </row>
    <row r="105" spans="1:6" x14ac:dyDescent="0.3">
      <c r="A105" s="36">
        <v>17</v>
      </c>
      <c r="B105" s="24" t="s">
        <v>85</v>
      </c>
      <c r="C105" s="13" t="s">
        <v>4</v>
      </c>
      <c r="D105" s="37">
        <v>17</v>
      </c>
      <c r="E105" s="27"/>
      <c r="F105" s="27"/>
    </row>
    <row r="106" spans="1:6" x14ac:dyDescent="0.3">
      <c r="A106" s="36">
        <v>18</v>
      </c>
      <c r="B106" s="24" t="s">
        <v>86</v>
      </c>
      <c r="C106" s="13" t="s">
        <v>4</v>
      </c>
      <c r="D106" s="37">
        <v>1</v>
      </c>
      <c r="E106" s="27"/>
      <c r="F106" s="27"/>
    </row>
    <row r="107" spans="1:6" x14ac:dyDescent="0.3">
      <c r="A107" s="36">
        <v>19</v>
      </c>
      <c r="B107" s="24" t="s">
        <v>87</v>
      </c>
      <c r="C107" s="13" t="s">
        <v>6</v>
      </c>
      <c r="D107" s="37">
        <v>225</v>
      </c>
      <c r="E107" s="27"/>
      <c r="F107" s="27"/>
    </row>
    <row r="108" spans="1:6" x14ac:dyDescent="0.3">
      <c r="A108" s="36">
        <v>20</v>
      </c>
      <c r="B108" s="24" t="s">
        <v>88</v>
      </c>
      <c r="C108" s="13" t="s">
        <v>4</v>
      </c>
      <c r="D108" s="37">
        <v>22</v>
      </c>
      <c r="E108" s="27"/>
      <c r="F108" s="27"/>
    </row>
    <row r="109" spans="1:6" x14ac:dyDescent="0.3">
      <c r="A109" s="36">
        <v>21</v>
      </c>
      <c r="B109" s="24" t="s">
        <v>89</v>
      </c>
      <c r="C109" s="13" t="s">
        <v>4</v>
      </c>
      <c r="D109" s="37">
        <v>6</v>
      </c>
      <c r="E109" s="27"/>
      <c r="F109" s="27"/>
    </row>
    <row r="110" spans="1:6" x14ac:dyDescent="0.3">
      <c r="A110" s="36">
        <v>22</v>
      </c>
      <c r="B110" s="24" t="s">
        <v>90</v>
      </c>
      <c r="C110" s="13" t="s">
        <v>4</v>
      </c>
      <c r="D110" s="37">
        <v>10</v>
      </c>
      <c r="E110" s="27"/>
      <c r="F110" s="27"/>
    </row>
    <row r="111" spans="1:6" x14ac:dyDescent="0.3">
      <c r="A111" s="36">
        <v>23</v>
      </c>
      <c r="B111" s="24" t="s">
        <v>91</v>
      </c>
      <c r="C111" s="13" t="s">
        <v>4</v>
      </c>
      <c r="D111" s="37">
        <v>4</v>
      </c>
      <c r="E111" s="27"/>
      <c r="F111" s="27"/>
    </row>
    <row r="112" spans="1:6" x14ac:dyDescent="0.3">
      <c r="A112" s="36">
        <v>24</v>
      </c>
      <c r="B112" s="24" t="s">
        <v>92</v>
      </c>
      <c r="C112" s="13" t="s">
        <v>4</v>
      </c>
      <c r="D112" s="37">
        <v>19</v>
      </c>
      <c r="E112" s="27"/>
      <c r="F112" s="27"/>
    </row>
    <row r="113" spans="1:6" x14ac:dyDescent="0.3">
      <c r="A113" s="36">
        <v>25</v>
      </c>
      <c r="B113" s="24" t="s">
        <v>93</v>
      </c>
      <c r="C113" s="13" t="s">
        <v>69</v>
      </c>
      <c r="D113" s="37">
        <v>1</v>
      </c>
      <c r="E113" s="27"/>
      <c r="F113" s="27"/>
    </row>
    <row r="114" spans="1:6" x14ac:dyDescent="0.3">
      <c r="A114" s="36">
        <v>26</v>
      </c>
      <c r="B114" s="24" t="s">
        <v>94</v>
      </c>
      <c r="C114" s="13" t="s">
        <v>69</v>
      </c>
      <c r="D114" s="37">
        <v>1</v>
      </c>
      <c r="E114" s="27"/>
      <c r="F114" s="27"/>
    </row>
    <row r="115" spans="1:6" ht="28.8" x14ac:dyDescent="0.3">
      <c r="A115" s="36">
        <v>27</v>
      </c>
      <c r="B115" s="24" t="s">
        <v>95</v>
      </c>
      <c r="C115" s="13" t="s">
        <v>4</v>
      </c>
      <c r="D115" s="37">
        <v>2</v>
      </c>
      <c r="E115" s="27"/>
      <c r="F115" s="27"/>
    </row>
    <row r="116" spans="1:6" x14ac:dyDescent="0.3">
      <c r="A116" s="36">
        <v>28</v>
      </c>
      <c r="B116" s="24" t="s">
        <v>96</v>
      </c>
      <c r="C116" s="13" t="s">
        <v>69</v>
      </c>
      <c r="D116" s="37">
        <v>1</v>
      </c>
      <c r="E116" s="27"/>
      <c r="F116" s="27"/>
    </row>
    <row r="117" spans="1:6" x14ac:dyDescent="0.3">
      <c r="A117" s="13">
        <v>29</v>
      </c>
      <c r="B117" s="24" t="s">
        <v>140</v>
      </c>
      <c r="C117" s="13"/>
      <c r="D117" s="15"/>
      <c r="E117" s="27"/>
      <c r="F117" s="27"/>
    </row>
    <row r="118" spans="1:6" x14ac:dyDescent="0.3">
      <c r="A118" s="19" t="s">
        <v>97</v>
      </c>
      <c r="B118" s="28"/>
      <c r="C118" s="29"/>
      <c r="D118" s="30"/>
      <c r="E118" s="31"/>
      <c r="F118" s="31"/>
    </row>
    <row r="119" spans="1:6" x14ac:dyDescent="0.3">
      <c r="A119" s="32">
        <v>1</v>
      </c>
      <c r="B119" s="24" t="s">
        <v>98</v>
      </c>
      <c r="C119" s="38" t="s">
        <v>99</v>
      </c>
      <c r="D119" s="37">
        <v>534.78</v>
      </c>
      <c r="E119" s="27"/>
      <c r="F119" s="27"/>
    </row>
    <row r="120" spans="1:6" ht="28.8" x14ac:dyDescent="0.3">
      <c r="A120" s="32">
        <v>2</v>
      </c>
      <c r="B120" s="24" t="s">
        <v>100</v>
      </c>
      <c r="C120" s="38" t="s">
        <v>99</v>
      </c>
      <c r="D120" s="37">
        <v>33.5</v>
      </c>
      <c r="E120" s="27"/>
      <c r="F120" s="27"/>
    </row>
    <row r="121" spans="1:6" ht="28.8" x14ac:dyDescent="0.3">
      <c r="A121" s="32">
        <v>3</v>
      </c>
      <c r="B121" s="24" t="s">
        <v>101</v>
      </c>
      <c r="C121" s="38" t="s">
        <v>99</v>
      </c>
      <c r="D121" s="37">
        <v>352.02</v>
      </c>
      <c r="E121" s="27"/>
      <c r="F121" s="27"/>
    </row>
    <row r="122" spans="1:6" ht="28.8" x14ac:dyDescent="0.3">
      <c r="A122" s="32">
        <v>4</v>
      </c>
      <c r="B122" s="24" t="s">
        <v>102</v>
      </c>
      <c r="C122" s="38" t="s">
        <v>99</v>
      </c>
      <c r="D122" s="37">
        <v>470.45299999999997</v>
      </c>
      <c r="E122" s="27"/>
      <c r="F122" s="27"/>
    </row>
    <row r="123" spans="1:6" x14ac:dyDescent="0.3">
      <c r="A123" s="32">
        <v>5</v>
      </c>
      <c r="B123" s="24" t="s">
        <v>103</v>
      </c>
      <c r="C123" s="38" t="s">
        <v>99</v>
      </c>
      <c r="D123" s="37">
        <v>33.5</v>
      </c>
      <c r="E123" s="27"/>
      <c r="F123" s="27"/>
    </row>
    <row r="124" spans="1:6" ht="43.2" x14ac:dyDescent="0.3">
      <c r="A124" s="32">
        <v>6</v>
      </c>
      <c r="B124" s="24" t="s">
        <v>104</v>
      </c>
      <c r="C124" s="38" t="s">
        <v>99</v>
      </c>
      <c r="D124" s="37">
        <v>341</v>
      </c>
      <c r="E124" s="27"/>
      <c r="F124" s="27"/>
    </row>
    <row r="125" spans="1:6" x14ac:dyDescent="0.3">
      <c r="A125" s="32">
        <v>7</v>
      </c>
      <c r="B125" s="24" t="s">
        <v>105</v>
      </c>
      <c r="C125" s="13" t="s">
        <v>4</v>
      </c>
      <c r="D125" s="37">
        <v>2</v>
      </c>
      <c r="E125" s="27"/>
      <c r="F125" s="27"/>
    </row>
    <row r="126" spans="1:6" x14ac:dyDescent="0.3">
      <c r="A126" s="32">
        <v>8</v>
      </c>
      <c r="B126" s="24" t="s">
        <v>106</v>
      </c>
      <c r="C126" s="13" t="s">
        <v>4</v>
      </c>
      <c r="D126" s="37">
        <v>1</v>
      </c>
      <c r="E126" s="27"/>
      <c r="F126" s="27"/>
    </row>
    <row r="127" spans="1:6" ht="28.8" x14ac:dyDescent="0.3">
      <c r="A127" s="32">
        <v>9</v>
      </c>
      <c r="B127" s="24" t="s">
        <v>107</v>
      </c>
      <c r="C127" s="13" t="s">
        <v>4</v>
      </c>
      <c r="D127" s="37">
        <v>1</v>
      </c>
      <c r="E127" s="27"/>
      <c r="F127" s="27"/>
    </row>
    <row r="128" spans="1:6" x14ac:dyDescent="0.3">
      <c r="A128" s="33">
        <v>10</v>
      </c>
      <c r="B128" s="24" t="s">
        <v>140</v>
      </c>
      <c r="C128" s="13"/>
      <c r="D128" s="15"/>
      <c r="E128" s="27"/>
      <c r="F128" s="27"/>
    </row>
    <row r="129" spans="1:6" x14ac:dyDescent="0.3">
      <c r="A129" s="19" t="s">
        <v>108</v>
      </c>
      <c r="B129" s="28"/>
      <c r="C129" s="29"/>
      <c r="D129" s="30"/>
      <c r="E129" s="31"/>
      <c r="F129" s="31"/>
    </row>
    <row r="130" spans="1:6" x14ac:dyDescent="0.3">
      <c r="A130" s="36">
        <v>1</v>
      </c>
      <c r="B130" s="24" t="s">
        <v>109</v>
      </c>
      <c r="C130" s="13" t="s">
        <v>45</v>
      </c>
      <c r="D130" s="37">
        <v>688.8</v>
      </c>
      <c r="E130" s="27"/>
      <c r="F130" s="27"/>
    </row>
    <row r="131" spans="1:6" x14ac:dyDescent="0.3">
      <c r="A131" s="36">
        <v>2</v>
      </c>
      <c r="B131" s="24" t="s">
        <v>110</v>
      </c>
      <c r="C131" s="13" t="s">
        <v>45</v>
      </c>
      <c r="D131" s="26">
        <v>1302.7</v>
      </c>
      <c r="E131" s="27"/>
      <c r="F131" s="27"/>
    </row>
    <row r="132" spans="1:6" x14ac:dyDescent="0.3">
      <c r="A132" s="36">
        <v>3</v>
      </c>
      <c r="B132" s="24" t="s">
        <v>111</v>
      </c>
      <c r="C132" s="13" t="s">
        <v>45</v>
      </c>
      <c r="D132" s="37">
        <v>7.7249999999999996</v>
      </c>
      <c r="E132" s="27"/>
      <c r="F132" s="27"/>
    </row>
    <row r="133" spans="1:6" x14ac:dyDescent="0.3">
      <c r="A133" s="36">
        <v>4</v>
      </c>
      <c r="B133" s="24" t="s">
        <v>112</v>
      </c>
      <c r="C133" s="13" t="s">
        <v>45</v>
      </c>
      <c r="D133" s="37">
        <v>1214</v>
      </c>
      <c r="E133" s="27"/>
      <c r="F133" s="27"/>
    </row>
    <row r="134" spans="1:6" x14ac:dyDescent="0.3">
      <c r="A134" s="36">
        <v>5</v>
      </c>
      <c r="B134" s="24" t="s">
        <v>113</v>
      </c>
      <c r="C134" s="38" t="s">
        <v>114</v>
      </c>
      <c r="D134" s="37">
        <v>47866</v>
      </c>
      <c r="E134" s="27"/>
      <c r="F134" s="27"/>
    </row>
    <row r="135" spans="1:6" ht="28.8" x14ac:dyDescent="0.3">
      <c r="A135" s="36">
        <v>6</v>
      </c>
      <c r="B135" s="24" t="s">
        <v>115</v>
      </c>
      <c r="C135" s="38" t="s">
        <v>4</v>
      </c>
      <c r="D135" s="37">
        <v>83</v>
      </c>
      <c r="E135" s="27"/>
      <c r="F135" s="27"/>
    </row>
    <row r="136" spans="1:6" x14ac:dyDescent="0.3">
      <c r="A136" s="36">
        <v>7</v>
      </c>
      <c r="B136" s="24" t="s">
        <v>116</v>
      </c>
      <c r="C136" s="13" t="s">
        <v>45</v>
      </c>
      <c r="D136" s="37">
        <v>33.6</v>
      </c>
      <c r="E136" s="27"/>
      <c r="F136" s="27"/>
    </row>
    <row r="137" spans="1:6" x14ac:dyDescent="0.3">
      <c r="A137" s="39">
        <v>8</v>
      </c>
      <c r="B137" s="40" t="s">
        <v>140</v>
      </c>
      <c r="C137" s="41"/>
      <c r="D137" s="42"/>
      <c r="E137" s="27"/>
      <c r="F137" s="27"/>
    </row>
    <row r="138" spans="1:6" ht="29.4" thickBot="1" x14ac:dyDescent="0.35">
      <c r="A138" s="43">
        <v>9</v>
      </c>
      <c r="B138" s="44" t="s">
        <v>117</v>
      </c>
      <c r="C138" s="45" t="s">
        <v>4</v>
      </c>
      <c r="D138" s="46">
        <v>17</v>
      </c>
      <c r="E138" s="27"/>
      <c r="F138" s="27"/>
    </row>
    <row r="139" spans="1:6" x14ac:dyDescent="0.3">
      <c r="A139" s="47" t="s">
        <v>141</v>
      </c>
      <c r="B139" s="48" t="s">
        <v>142</v>
      </c>
      <c r="C139" s="49" t="s">
        <v>5</v>
      </c>
      <c r="D139" s="42"/>
      <c r="E139" s="27"/>
      <c r="F139" s="27">
        <v>100000</v>
      </c>
    </row>
    <row r="140" spans="1:6" x14ac:dyDescent="0.3">
      <c r="A140" s="13"/>
      <c r="B140" s="50" t="s">
        <v>132</v>
      </c>
      <c r="C140" s="13"/>
      <c r="D140" s="15"/>
      <c r="E140" s="16"/>
      <c r="F140" s="16"/>
    </row>
    <row r="141" spans="1:6" x14ac:dyDescent="0.3">
      <c r="A141" s="13"/>
      <c r="B141" s="69" t="s">
        <v>133</v>
      </c>
      <c r="C141" s="13"/>
      <c r="D141" s="15"/>
      <c r="E141" s="16"/>
      <c r="F141" s="16"/>
    </row>
    <row r="142" spans="1:6" x14ac:dyDescent="0.3">
      <c r="A142" s="13"/>
      <c r="B142" s="69" t="s">
        <v>134</v>
      </c>
      <c r="C142" s="13"/>
      <c r="D142" s="15"/>
      <c r="E142" s="16"/>
      <c r="F142" s="16"/>
    </row>
  </sheetData>
  <autoFilter ref="A12:F12"/>
  <mergeCells count="11">
    <mergeCell ref="B2:C2"/>
    <mergeCell ref="K12:L12"/>
    <mergeCell ref="K13:L13"/>
    <mergeCell ref="B1:C1"/>
    <mergeCell ref="A11:B11"/>
    <mergeCell ref="A27:B27"/>
    <mergeCell ref="A129:B129"/>
    <mergeCell ref="A118:B118"/>
    <mergeCell ref="A88:B88"/>
    <mergeCell ref="A64:B64"/>
    <mergeCell ref="A57:B57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E6E61E69BFF47BD4F284E92429400" ma:contentTypeVersion="24" ma:contentTypeDescription="Create a new document." ma:contentTypeScope="" ma:versionID="59383ac9735fe8536373271605644579">
  <xsd:schema xmlns:xsd="http://www.w3.org/2001/XMLSchema" xmlns:xs="http://www.w3.org/2001/XMLSchema" xmlns:p="http://schemas.microsoft.com/office/2006/metadata/properties" xmlns:ns2="17a03fa7-67d5-47f9-b410-5e54de36a75e" xmlns:ns3="e0d29821-f9a0-4c4f-a9da-cd2c77925f43" targetNamespace="http://schemas.microsoft.com/office/2006/metadata/properties" ma:root="true" ma:fieldsID="399778cfbbc27e9aa1328f11bca6b220" ns2:_="" ns3:_="">
    <xsd:import namespace="17a03fa7-67d5-47f9-b410-5e54de36a75e"/>
    <xsd:import namespace="e0d29821-f9a0-4c4f-a9da-cd2c77925f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P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3fa7-67d5-47f9-b410-5e54de36a7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8be260d-014c-4912-9101-a7e6cb6ffa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M" ma:index="23" nillable="true" ma:displayName="PM" ma:format="Dropdown" ma:list="UserInfo" ma:SharePointGroup="0" ma:internalName="P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d29821-f9a0-4c4f-a9da-cd2c77925f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1a709f6-212d-4c60-815d-004d0b906a69}" ma:internalName="TaxCatchAll" ma:showField="CatchAllData" ma:web="e0d29821-f9a0-4c4f-a9da-cd2c77925f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d29821-f9a0-4c4f-a9da-cd2c77925f43" xsi:nil="true"/>
    <lcf76f155ced4ddcb4097134ff3c332f xmlns="17a03fa7-67d5-47f9-b410-5e54de36a75e">
      <Terms xmlns="http://schemas.microsoft.com/office/infopath/2007/PartnerControls"/>
    </lcf76f155ced4ddcb4097134ff3c332f>
    <PM xmlns="17a03fa7-67d5-47f9-b410-5e54de36a75e">
      <UserInfo>
        <DisplayName/>
        <AccountId xsi:nil="true"/>
        <AccountType/>
      </UserInfo>
    </PM>
  </documentManagement>
</p:properties>
</file>

<file path=customXml/itemProps1.xml><?xml version="1.0" encoding="utf-8"?>
<ds:datastoreItem xmlns:ds="http://schemas.openxmlformats.org/officeDocument/2006/customXml" ds:itemID="{53C84B0F-8664-43C4-9BF1-4B64201624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744AEC-020A-429B-A468-0066E39BA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03fa7-67d5-47f9-b410-5e54de36a75e"/>
    <ds:schemaRef ds:uri="e0d29821-f9a0-4c4f-a9da-cd2c77925f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9E47F2-31F8-4DBE-B0C9-712C40F286FA}">
  <ds:schemaRefs>
    <ds:schemaRef ds:uri="http://schemas.microsoft.com/office/2006/metadata/properties"/>
    <ds:schemaRef ds:uri="http://schemas.microsoft.com/office/infopath/2007/PartnerControls"/>
    <ds:schemaRef ds:uri="e0d29821-f9a0-4c4f-a9da-cd2c77925f43"/>
    <ds:schemaRef ds:uri="17a03fa7-67d5-47f9-b410-5e54de36a7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Northland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Esmail Zougari</dc:creator>
  <cp:lastModifiedBy>Brinda Ranpura</cp:lastModifiedBy>
  <dcterms:created xsi:type="dcterms:W3CDTF">2024-04-08T21:52:26Z</dcterms:created>
  <dcterms:modified xsi:type="dcterms:W3CDTF">2025-09-02T18:35:24Z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0x010100F0EE6E61E69BFF47BD4F284E92429400</vt:lpwstr>
  </property>
  <property fmtid="{D5CDD505-2E9C-101B-9397-08002B2CF9AE}" pid="3" name="MediaServiceImageTags">
    <vt:lpwstr/>
  </property>
</Properties>
</file>